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8160" yWindow="0" windowWidth="2454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Sheet1!$A$2:$D$83</definedName>
    <definedName name="_xlnm.Print_Area" localSheetId="0">Sheet1!$A$1:$F$84</definedName>
    <definedName name="_xlnm.Print_Titles" localSheetId="0">Sheet1!$1:$3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D9" i="1"/>
  <c r="C12" i="1"/>
  <c r="C13" i="1"/>
  <c r="D14" i="1"/>
  <c r="F20" i="1"/>
  <c r="D59" i="1"/>
  <c r="D66" i="1"/>
  <c r="F67" i="1"/>
  <c r="D30" i="1"/>
  <c r="D35" i="1"/>
  <c r="F37" i="1"/>
  <c r="F76" i="1"/>
  <c r="F82" i="1"/>
  <c r="F84" i="1"/>
</calcChain>
</file>

<file path=xl/sharedStrings.xml><?xml version="1.0" encoding="utf-8"?>
<sst xmlns="http://schemas.openxmlformats.org/spreadsheetml/2006/main" count="92" uniqueCount="91">
  <si>
    <t>Amount</t>
  </si>
  <si>
    <t>Office Technology Maintenance</t>
  </si>
  <si>
    <t>Personnel Expense</t>
  </si>
  <si>
    <t>Detail</t>
  </si>
  <si>
    <t>Office Equipment (Purchase/Upgrade)</t>
  </si>
  <si>
    <t>Office Supplies</t>
  </si>
  <si>
    <t>Total Occupancy &amp; Office Expenses</t>
  </si>
  <si>
    <t>Travel Expenses</t>
  </si>
  <si>
    <t>Membership Dues &amp; Subscriptions</t>
  </si>
  <si>
    <t>Audit</t>
  </si>
  <si>
    <t>Payroll Processing</t>
  </si>
  <si>
    <t>Professional Fees</t>
  </si>
  <si>
    <t>Permits, Licenses and Fees</t>
  </si>
  <si>
    <t>Insurance</t>
  </si>
  <si>
    <t>Total Travel Expenses</t>
  </si>
  <si>
    <t>N/A</t>
  </si>
  <si>
    <r>
      <t xml:space="preserve">NC HMIS Statewide Trainer/Analyst </t>
    </r>
    <r>
      <rPr>
        <b/>
        <sz val="10"/>
        <rFont val="Arial"/>
        <family val="2"/>
      </rPr>
      <t>(1.0 FTE)</t>
    </r>
  </si>
  <si>
    <t>Operating</t>
  </si>
  <si>
    <t>Total</t>
  </si>
  <si>
    <r>
      <t xml:space="preserve">NC HMIS Coordinator </t>
    </r>
    <r>
      <rPr>
        <b/>
        <sz val="10"/>
        <color indexed="8"/>
        <rFont val="Arial"/>
        <family val="2"/>
      </rPr>
      <t xml:space="preserve">(1.0 FTE)          </t>
    </r>
  </si>
  <si>
    <t>Related to doing business in NC, etc.</t>
  </si>
  <si>
    <t>BUDGET TOTAL</t>
  </si>
  <si>
    <t>Travel Expense - MSHMIS Staff</t>
  </si>
  <si>
    <t>Organizational / Administration Expenses</t>
  </si>
  <si>
    <t>Technical Expenses</t>
  </si>
  <si>
    <t>Total Technical Expenses</t>
  </si>
  <si>
    <t>Total Organizational / Administration Expenses</t>
  </si>
  <si>
    <t>Total Personnel Expenses</t>
  </si>
  <si>
    <t>General desktop and other office supplies (toner, paper, etc.), postage and printing.</t>
  </si>
  <si>
    <t>$60k plus benefits (@ 35%)</t>
  </si>
  <si>
    <t>Fee for Service (10 hrs x 52 wks @ $60/hr )</t>
  </si>
  <si>
    <t xml:space="preserve">Fee for Service (12 hrs x 12 months @$110/hr) </t>
  </si>
  <si>
    <t>Administrative - MCAH</t>
  </si>
  <si>
    <t xml:space="preserve">Fee for service (5 hrs x 52 wks @$60/hr) Regular ongoing training - SA, AA mtgs, ART Orientation, Sys Admin, Workflow Specific, etc.  </t>
  </si>
  <si>
    <t xml:space="preserve">Includes standard technical functions (licenses, encryption fees, costs associated with hosting, custom programming, and Premium Disaster Recovery, etc.). </t>
  </si>
  <si>
    <t>Bowman Systems Technical Costs</t>
  </si>
  <si>
    <t>Includes per-person new hire fees, fee per pay period, monthly fee for online access to stubs, end of year W-2</t>
  </si>
  <si>
    <t>Replacement/upgrade of server utilized by Bowman Systems</t>
  </si>
  <si>
    <t>Server</t>
  </si>
  <si>
    <t>Space/rent (600 sf x $15/sf)</t>
  </si>
  <si>
    <t>Furniture</t>
  </si>
  <si>
    <t>Occupancy &amp; Office Expenses (NC State Office Housing Coordinator and Statewide Trainer/Anaylst)</t>
  </si>
  <si>
    <t>Share of insurances: D&amp;O, hazard insurance, volunteer, and crime policies, etc. (.22)</t>
  </si>
  <si>
    <t>Share of annual audit &amp; required fed'l forms (including OMB Circ A) (.22)</t>
  </si>
  <si>
    <t>Utilities (12 mths x $150)</t>
  </si>
  <si>
    <t>Phone/fax service (Equipment/Install/set-up - $450; cell - 2 lines x 12 mnths x $50; landline - 3 lines x 12 mnths x $75)</t>
  </si>
  <si>
    <t>Travel Expenses - NC Staff (Coordinator and Trainer/Analyst)</t>
  </si>
  <si>
    <t>In-state work to assist local System Administrators/Agencies</t>
  </si>
  <si>
    <t>Front-end (Month 1): 2 staff x 10 CoC visits x 2-3 days</t>
  </si>
  <si>
    <t>In-state &amp; out-of-state conference attendance staff training</t>
  </si>
  <si>
    <t>Parking/car rental/cab fare)</t>
  </si>
  <si>
    <t>On-going (Months 2-12): 1-2 staff x 20 CoC visits x 1-2 days</t>
  </si>
  <si>
    <t>Airfare (2 staff x 12 flights @ $400)</t>
  </si>
  <si>
    <t>Additional funding for travel to address unexpected issues</t>
  </si>
  <si>
    <t xml:space="preserve">Car rental (12 trips x 2 days @ $50).  </t>
  </si>
  <si>
    <t>Janitorial (12 months x $50)</t>
  </si>
  <si>
    <t>Fax machine</t>
  </si>
  <si>
    <t>Laptop</t>
  </si>
  <si>
    <t>Copier (purchase or lease TBD)</t>
  </si>
  <si>
    <t>Bluetooth headsets (2 x $175)</t>
  </si>
  <si>
    <r>
      <t xml:space="preserve">North Carolina HMIS Implementation FY15/16 Budget                                                     </t>
    </r>
    <r>
      <rPr>
        <b/>
        <sz val="12"/>
        <color indexed="8"/>
        <rFont val="Arial"/>
      </rPr>
      <t>(July 1, 2015 - June 30, 2016)</t>
    </r>
  </si>
  <si>
    <t xml:space="preserve">Travel to NC for meetings and training/support </t>
  </si>
  <si>
    <t>Share of monthly financial statement and Form 1099 processing and bank reconciliations (outsourced) (.22); necessary financial consultation.</t>
  </si>
  <si>
    <t xml:space="preserve">Internet and e-mail (Equipment/Install/Set-up - $380, 12 mths x $135)                                         </t>
  </si>
  <si>
    <t>Miscellaneous meetings</t>
  </si>
  <si>
    <t>Meals (meetings - 2 x 10 mtgs x $10)</t>
  </si>
  <si>
    <t>Includes related licenses and software updates/upgrades update (eg, Go To Meeting, antivirus, Survey Monkey, Tableau and other tools used by project staff to support training activities.</t>
  </si>
  <si>
    <t>Direct Project Staff</t>
  </si>
  <si>
    <t>MCAH Staff</t>
  </si>
  <si>
    <t>Trainers</t>
  </si>
  <si>
    <t xml:space="preserve">Help Desk </t>
  </si>
  <si>
    <t xml:space="preserve">Analyst </t>
  </si>
  <si>
    <t>Support Contract / TA - MSHMIS</t>
  </si>
  <si>
    <t>Mileage (2000 miles @ $.575)</t>
  </si>
  <si>
    <t>Mileage (5200 miles @ $.575)</t>
  </si>
  <si>
    <t>Per diems (40 days x $51)</t>
  </si>
  <si>
    <t>Per diems (2 staff x 12 trips x 3 days @ $51)</t>
  </si>
  <si>
    <t>Lodging (1.5 staff x 20 visits x .75 night x $95)</t>
  </si>
  <si>
    <t>Lodging (2 staff x 12 trips x 2 nights @ $95)</t>
  </si>
  <si>
    <t>Airfare (2 staff x 2 trips @ $400)</t>
  </si>
  <si>
    <t>Per diems (16 days x $51)</t>
  </si>
  <si>
    <t>Lodging (2 staff x 1 events x 2 nights @ $140; 2 staff x 2 events x 2 nights $95)</t>
  </si>
  <si>
    <t>Registration fees (Bowman "Collaboration" - 2 x $425; NCAHC - 2 x $225; MSEH - 2 x $150)</t>
  </si>
  <si>
    <t>Lodging (2 staff x 10 visits x 1.5 nights x $95)</t>
  </si>
  <si>
    <t>Per diems (45 days x $51)</t>
  </si>
  <si>
    <t>Mileage (300 x $.575)</t>
  </si>
  <si>
    <t>Program Assistant (10 hrs/week)</t>
  </si>
  <si>
    <t>Office Assistant (6.75 hrs/week)</t>
  </si>
  <si>
    <t>Executive Director (8 hrs/week)</t>
  </si>
  <si>
    <t>Renter's Insurance</t>
  </si>
  <si>
    <t>$54k plus benefits (@ 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</si>
</sst>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&quot;$&quot;#,##0.00"/>
    <numFmt numFmtId="166" formatCode="&quot;$&quot;#,##0"/>
    <numFmt numFmtId="167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indexed="8"/>
      <name val="Arial"/>
    </font>
    <font>
      <b/>
      <sz val="12"/>
      <name val="Arial"/>
    </font>
    <font>
      <b/>
      <i/>
      <sz val="12"/>
      <name val="Arial"/>
    </font>
    <font>
      <b/>
      <i/>
      <sz val="12"/>
      <color indexed="8"/>
      <name val="Arial"/>
    </font>
    <font>
      <b/>
      <sz val="13"/>
      <color indexed="8"/>
      <name val="Arial"/>
    </font>
    <font>
      <sz val="8"/>
      <name val="Calibri"/>
      <family val="2"/>
    </font>
    <font>
      <sz val="12"/>
      <name val="Arial"/>
    </font>
    <font>
      <sz val="12"/>
      <color indexed="8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Arial"/>
    </font>
    <font>
      <sz val="11"/>
      <name val="Arial"/>
    </font>
    <font>
      <b/>
      <i/>
      <sz val="10"/>
      <color indexed="8"/>
      <name val="Arial"/>
    </font>
    <font>
      <b/>
      <i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5" fontId="3" fillId="0" borderId="7" xfId="0" applyNumberFormat="1" applyFont="1" applyBorder="1" applyAlignment="1">
      <alignment horizontal="center"/>
    </xf>
    <xf numFmtId="166" fontId="7" fillId="0" borderId="3" xfId="0" applyNumberFormat="1" applyFont="1" applyFill="1" applyBorder="1" applyAlignment="1">
      <alignment horizontal="center" wrapText="1"/>
    </xf>
    <xf numFmtId="166" fontId="6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left" wrapText="1"/>
    </xf>
    <xf numFmtId="166" fontId="13" fillId="4" borderId="7" xfId="0" applyNumberFormat="1" applyFont="1" applyFill="1" applyBorder="1" applyAlignment="1">
      <alignment horizontal="right" wrapText="1"/>
    </xf>
    <xf numFmtId="166" fontId="13" fillId="0" borderId="7" xfId="0" applyNumberFormat="1" applyFont="1" applyFill="1" applyBorder="1" applyAlignment="1">
      <alignment horizontal="right" wrapText="1"/>
    </xf>
    <xf numFmtId="166" fontId="7" fillId="0" borderId="7" xfId="0" applyNumberFormat="1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left" wrapText="1"/>
    </xf>
    <xf numFmtId="166" fontId="13" fillId="4" borderId="2" xfId="0" applyNumberFormat="1" applyFont="1" applyFill="1" applyBorder="1" applyAlignment="1">
      <alignment horizontal="right" wrapText="1"/>
    </xf>
    <xf numFmtId="166" fontId="9" fillId="0" borderId="7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2" borderId="1" xfId="0" applyNumberFormat="1" applyFont="1" applyFill="1" applyBorder="1" applyAlignment="1"/>
    <xf numFmtId="165" fontId="5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6" fontId="17" fillId="4" borderId="1" xfId="0" applyNumberFormat="1" applyFont="1" applyFill="1" applyBorder="1" applyAlignment="1">
      <alignment horizontal="right"/>
    </xf>
    <xf numFmtId="166" fontId="18" fillId="4" borderId="3" xfId="0" applyNumberFormat="1" applyFont="1" applyFill="1" applyBorder="1" applyAlignment="1">
      <alignment horizontal="right" wrapText="1" indent="1"/>
    </xf>
    <xf numFmtId="166" fontId="17" fillId="4" borderId="3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right" wrapText="1"/>
    </xf>
    <xf numFmtId="166" fontId="15" fillId="0" borderId="1" xfId="0" applyNumberFormat="1" applyFont="1" applyFill="1" applyBorder="1" applyAlignment="1">
      <alignment horizontal="right"/>
    </xf>
    <xf numFmtId="166" fontId="15" fillId="0" borderId="3" xfId="0" applyNumberFormat="1" applyFont="1" applyFill="1" applyBorder="1" applyAlignment="1">
      <alignment horizontal="right"/>
    </xf>
    <xf numFmtId="166" fontId="18" fillId="0" borderId="3" xfId="0" applyNumberFormat="1" applyFont="1" applyFill="1" applyBorder="1" applyAlignment="1">
      <alignment horizontal="right" wrapText="1" indent="1"/>
    </xf>
    <xf numFmtId="166" fontId="14" fillId="0" borderId="7" xfId="0" applyNumberFormat="1" applyFont="1" applyFill="1" applyBorder="1" applyAlignment="1">
      <alignment horizontal="right" wrapText="1"/>
    </xf>
    <xf numFmtId="166" fontId="17" fillId="0" borderId="3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/>
    <xf numFmtId="166" fontId="4" fillId="0" borderId="3" xfId="0" applyNumberFormat="1" applyFont="1" applyFill="1" applyBorder="1" applyAlignment="1"/>
    <xf numFmtId="166" fontId="2" fillId="0" borderId="3" xfId="0" applyNumberFormat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right" indent="1"/>
    </xf>
    <xf numFmtId="164" fontId="3" fillId="0" borderId="3" xfId="1" applyFont="1" applyFill="1" applyBorder="1" applyAlignment="1">
      <alignment horizontal="right" indent="1"/>
    </xf>
    <xf numFmtId="164" fontId="3" fillId="0" borderId="3" xfId="1" applyFont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/>
    </xf>
    <xf numFmtId="164" fontId="3" fillId="0" borderId="1" xfId="1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left" wrapText="1"/>
    </xf>
    <xf numFmtId="166" fontId="3" fillId="0" borderId="1" xfId="0" applyNumberFormat="1" applyFont="1" applyFill="1" applyBorder="1" applyAlignment="1">
      <alignment horizontal="right"/>
    </xf>
    <xf numFmtId="166" fontId="3" fillId="0" borderId="7" xfId="0" applyNumberFormat="1" applyFont="1" applyFill="1" applyBorder="1" applyAlignment="1">
      <alignment horizontal="left"/>
    </xf>
    <xf numFmtId="166" fontId="3" fillId="2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7" xfId="0" applyNumberFormat="1" applyFont="1" applyFill="1" applyBorder="1" applyAlignment="1">
      <alignment horizontal="left" wrapText="1"/>
    </xf>
    <xf numFmtId="166" fontId="23" fillId="0" borderId="3" xfId="0" applyNumberFormat="1" applyFont="1" applyFill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66" fontId="4" fillId="0" borderId="1" xfId="0" applyNumberFormat="1" applyFont="1" applyFill="1" applyBorder="1" applyAlignment="1">
      <alignment horizontal="left" wrapText="1"/>
    </xf>
    <xf numFmtId="166" fontId="25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/>
    <xf numFmtId="0" fontId="3" fillId="0" borderId="1" xfId="0" applyFont="1" applyBorder="1" applyAlignment="1"/>
    <xf numFmtId="0" fontId="11" fillId="0" borderId="3" xfId="0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 wrapText="1"/>
    </xf>
    <xf numFmtId="166" fontId="8" fillId="0" borderId="3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 wrapText="1"/>
    </xf>
    <xf numFmtId="166" fontId="1" fillId="4" borderId="2" xfId="0" applyNumberFormat="1" applyFont="1" applyFill="1" applyBorder="1" applyAlignment="1">
      <alignment horizontal="left" wrapText="1"/>
    </xf>
    <xf numFmtId="166" fontId="1" fillId="0" borderId="2" xfId="0" applyNumberFormat="1" applyFont="1" applyFill="1" applyBorder="1" applyAlignment="1">
      <alignment horizontal="left" wrapText="1"/>
    </xf>
    <xf numFmtId="166" fontId="13" fillId="0" borderId="2" xfId="0" applyNumberFormat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6" fontId="8" fillId="0" borderId="2" xfId="0" applyNumberFormat="1" applyFont="1" applyFill="1" applyBorder="1" applyAlignment="1">
      <alignment horizontal="left" wrapText="1"/>
    </xf>
    <xf numFmtId="166" fontId="12" fillId="0" borderId="1" xfId="0" applyNumberFormat="1" applyFont="1" applyFill="1" applyBorder="1" applyAlignment="1">
      <alignment horizontal="left" wrapText="1"/>
    </xf>
    <xf numFmtId="166" fontId="7" fillId="0" borderId="7" xfId="0" applyNumberFormat="1" applyFont="1" applyFill="1" applyBorder="1" applyAlignment="1">
      <alignment wrapText="1"/>
    </xf>
    <xf numFmtId="166" fontId="3" fillId="2" borderId="1" xfId="0" applyNumberFormat="1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166" fontId="13" fillId="4" borderId="2" xfId="0" applyNumberFormat="1" applyFont="1" applyFill="1" applyBorder="1" applyAlignment="1">
      <alignment wrapText="1"/>
    </xf>
    <xf numFmtId="166" fontId="13" fillId="0" borderId="7" xfId="0" applyNumberFormat="1" applyFont="1" applyFill="1" applyBorder="1" applyAlignment="1">
      <alignment wrapText="1"/>
    </xf>
    <xf numFmtId="166" fontId="3" fillId="0" borderId="1" xfId="1" applyNumberFormat="1" applyFont="1" applyBorder="1" applyAlignment="1"/>
    <xf numFmtId="166" fontId="13" fillId="4" borderId="3" xfId="0" applyNumberFormat="1" applyFont="1" applyFill="1" applyBorder="1" applyAlignment="1">
      <alignment wrapText="1"/>
    </xf>
    <xf numFmtId="166" fontId="14" fillId="0" borderId="7" xfId="0" applyNumberFormat="1" applyFont="1" applyFill="1" applyBorder="1" applyAlignment="1">
      <alignment wrapText="1"/>
    </xf>
    <xf numFmtId="166" fontId="3" fillId="0" borderId="1" xfId="0" applyNumberFormat="1" applyFont="1" applyFill="1" applyBorder="1" applyAlignment="1">
      <alignment wrapText="1"/>
    </xf>
    <xf numFmtId="166" fontId="13" fillId="4" borderId="7" xfId="0" applyNumberFormat="1" applyFont="1" applyFill="1" applyBorder="1" applyAlignment="1">
      <alignment wrapText="1"/>
    </xf>
    <xf numFmtId="166" fontId="9" fillId="0" borderId="7" xfId="0" applyNumberFormat="1" applyFont="1" applyFill="1" applyBorder="1" applyAlignment="1">
      <alignment wrapText="1"/>
    </xf>
    <xf numFmtId="166" fontId="15" fillId="0" borderId="1" xfId="0" applyNumberFormat="1" applyFont="1" applyFill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6" fontId="5" fillId="3" borderId="5" xfId="0" applyNumberFormat="1" applyFont="1" applyFill="1" applyBorder="1" applyAlignment="1">
      <alignment wrapText="1"/>
    </xf>
    <xf numFmtId="166" fontId="5" fillId="0" borderId="6" xfId="0" applyNumberFormat="1" applyFont="1" applyFill="1" applyBorder="1" applyAlignment="1">
      <alignment wrapText="1"/>
    </xf>
    <xf numFmtId="166" fontId="3" fillId="0" borderId="1" xfId="0" applyNumberFormat="1" applyFont="1" applyBorder="1" applyAlignment="1"/>
    <xf numFmtId="166" fontId="25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166" fontId="4" fillId="2" borderId="13" xfId="0" applyNumberFormat="1" applyFont="1" applyFill="1" applyBorder="1" applyAlignment="1">
      <alignment horizontal="left" wrapText="1"/>
    </xf>
    <xf numFmtId="166" fontId="18" fillId="8" borderId="1" xfId="0" applyNumberFormat="1" applyFont="1" applyFill="1" applyBorder="1" applyAlignment="1">
      <alignment horizontal="right"/>
    </xf>
    <xf numFmtId="167" fontId="18" fillId="8" borderId="3" xfId="1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wrapText="1"/>
    </xf>
    <xf numFmtId="166" fontId="1" fillId="2" borderId="13" xfId="0" applyNumberFormat="1" applyFont="1" applyFill="1" applyBorder="1" applyAlignment="1">
      <alignment horizontal="center" wrapText="1"/>
    </xf>
    <xf numFmtId="166" fontId="2" fillId="7" borderId="2" xfId="0" applyNumberFormat="1" applyFont="1" applyFill="1" applyBorder="1" applyAlignment="1">
      <alignment horizontal="center"/>
    </xf>
    <xf numFmtId="166" fontId="2" fillId="7" borderId="7" xfId="0" applyNumberFormat="1" applyFont="1" applyFill="1" applyBorder="1" applyAlignment="1">
      <alignment horizontal="center"/>
    </xf>
    <xf numFmtId="166" fontId="2" fillId="7" borderId="3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6" fontId="13" fillId="4" borderId="2" xfId="0" applyNumberFormat="1" applyFont="1" applyFill="1" applyBorder="1" applyAlignment="1">
      <alignment horizontal="right" wrapText="1"/>
    </xf>
    <xf numFmtId="166" fontId="13" fillId="4" borderId="3" xfId="0" applyNumberFormat="1" applyFont="1" applyFill="1" applyBorder="1" applyAlignment="1">
      <alignment horizontal="right" wrapText="1"/>
    </xf>
    <xf numFmtId="166" fontId="2" fillId="6" borderId="2" xfId="0" applyNumberFormat="1" applyFont="1" applyFill="1" applyBorder="1" applyAlignment="1">
      <alignment horizontal="center"/>
    </xf>
    <xf numFmtId="166" fontId="2" fillId="6" borderId="7" xfId="0" applyNumberFormat="1" applyFont="1" applyFill="1" applyBorder="1" applyAlignment="1">
      <alignment horizontal="center"/>
    </xf>
    <xf numFmtId="166" fontId="6" fillId="6" borderId="3" xfId="0" applyNumberFormat="1" applyFont="1" applyFill="1" applyBorder="1" applyAlignment="1">
      <alignment horizontal="center"/>
    </xf>
    <xf numFmtId="166" fontId="2" fillId="6" borderId="10" xfId="0" applyNumberFormat="1" applyFont="1" applyFill="1" applyBorder="1" applyAlignment="1">
      <alignment horizontal="center"/>
    </xf>
    <xf numFmtId="166" fontId="2" fillId="6" borderId="11" xfId="0" applyNumberFormat="1" applyFont="1" applyFill="1" applyBorder="1" applyAlignment="1">
      <alignment horizontal="center"/>
    </xf>
    <xf numFmtId="166" fontId="2" fillId="6" borderId="12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6" fontId="3" fillId="0" borderId="13" xfId="0" applyNumberFormat="1" applyFont="1" applyFill="1" applyBorder="1" applyAlignment="1">
      <alignment horizontal="left" wrapText="1"/>
    </xf>
    <xf numFmtId="166" fontId="3" fillId="0" borderId="14" xfId="0" applyNumberFormat="1" applyFont="1" applyFill="1" applyBorder="1" applyAlignment="1">
      <alignment horizontal="left" wrapText="1"/>
    </xf>
    <xf numFmtId="166" fontId="3" fillId="0" borderId="4" xfId="0" applyNumberFormat="1" applyFont="1" applyFill="1" applyBorder="1" applyAlignment="1">
      <alignment horizontal="left" wrapText="1"/>
    </xf>
    <xf numFmtId="166" fontId="4" fillId="0" borderId="10" xfId="0" applyNumberFormat="1" applyFont="1" applyFill="1" applyBorder="1" applyAlignment="1">
      <alignment horizontal="left" wrapText="1"/>
    </xf>
    <xf numFmtId="166" fontId="4" fillId="0" borderId="15" xfId="0" applyNumberFormat="1" applyFont="1" applyFill="1" applyBorder="1" applyAlignment="1">
      <alignment horizontal="left" wrapText="1"/>
    </xf>
    <xf numFmtId="166" fontId="4" fillId="0" borderId="5" xfId="0" applyNumberFormat="1" applyFont="1" applyFill="1" applyBorder="1" applyAlignment="1">
      <alignment horizontal="left" wrapText="1"/>
    </xf>
    <xf numFmtId="166" fontId="3" fillId="2" borderId="13" xfId="0" applyNumberFormat="1" applyFont="1" applyFill="1" applyBorder="1" applyAlignment="1">
      <alignment horizontal="left" wrapText="1"/>
    </xf>
    <xf numFmtId="166" fontId="3" fillId="2" borderId="14" xfId="0" applyNumberFormat="1" applyFont="1" applyFill="1" applyBorder="1" applyAlignment="1">
      <alignment horizontal="left" wrapText="1"/>
    </xf>
    <xf numFmtId="166" fontId="3" fillId="2" borderId="4" xfId="0" applyNumberFormat="1" applyFont="1" applyFill="1" applyBorder="1" applyAlignment="1">
      <alignment horizontal="left" wrapText="1"/>
    </xf>
    <xf numFmtId="166" fontId="4" fillId="2" borderId="13" xfId="0" applyNumberFormat="1" applyFont="1" applyFill="1" applyBorder="1" applyAlignment="1">
      <alignment horizontal="left" wrapText="1"/>
    </xf>
    <xf numFmtId="166" fontId="4" fillId="2" borderId="14" xfId="0" applyNumberFormat="1" applyFont="1" applyFill="1" applyBorder="1" applyAlignment="1">
      <alignment horizontal="left" wrapText="1"/>
    </xf>
    <xf numFmtId="166" fontId="4" fillId="2" borderId="4" xfId="0" applyNumberFormat="1" applyFont="1" applyFill="1" applyBorder="1" applyAlignment="1">
      <alignment horizontal="left" wrapText="1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85"/>
  <sheetViews>
    <sheetView tabSelected="1" zoomScale="125" zoomScaleNormal="125" zoomScalePageLayoutView="125" workbookViewId="0">
      <selection activeCell="H59" sqref="H59"/>
    </sheetView>
  </sheetViews>
  <sheetFormatPr defaultColWidth="8.85546875" defaultRowHeight="12.75" x14ac:dyDescent="0.2"/>
  <cols>
    <col min="1" max="1" width="46.85546875" style="3" customWidth="1"/>
    <col min="2" max="2" width="54.7109375" style="3" customWidth="1"/>
    <col min="3" max="3" width="9" style="103" customWidth="1"/>
    <col min="4" max="4" width="10.42578125" style="80" customWidth="1"/>
    <col min="5" max="5" width="1.85546875" style="12" customWidth="1"/>
    <col min="6" max="6" width="13.140625" style="5" customWidth="1"/>
    <col min="7" max="9" width="8.85546875" style="2"/>
    <col min="10" max="10" width="8.85546875" style="2" customWidth="1"/>
    <col min="11" max="16384" width="8.85546875" style="2"/>
  </cols>
  <sheetData>
    <row r="1" spans="1:7" ht="41.25" customHeight="1" thickBot="1" x14ac:dyDescent="0.25">
      <c r="A1" s="123" t="s">
        <v>60</v>
      </c>
      <c r="B1" s="124"/>
      <c r="C1" s="124"/>
      <c r="D1" s="124"/>
      <c r="E1" s="124"/>
      <c r="F1" s="124"/>
      <c r="G1" s="5"/>
    </row>
    <row r="2" spans="1:7" s="1" customFormat="1" x14ac:dyDescent="0.2">
      <c r="A2" s="81"/>
      <c r="B2" s="6" t="s">
        <v>3</v>
      </c>
      <c r="C2" s="104"/>
      <c r="D2" s="121" t="s">
        <v>0</v>
      </c>
      <c r="E2" s="122"/>
      <c r="F2" s="122"/>
      <c r="G2" s="34"/>
    </row>
    <row r="3" spans="1:7" s="8" customFormat="1" ht="24" customHeight="1" x14ac:dyDescent="0.25">
      <c r="A3" s="82"/>
      <c r="B3" s="7"/>
      <c r="C3" s="105"/>
      <c r="D3" s="74"/>
      <c r="E3" s="35"/>
      <c r="F3" s="39" t="s">
        <v>18</v>
      </c>
    </row>
    <row r="4" spans="1:7" s="9" customFormat="1" ht="14.25" x14ac:dyDescent="0.2">
      <c r="A4" s="83"/>
      <c r="B4" s="19"/>
      <c r="C4" s="91"/>
      <c r="D4" s="75"/>
      <c r="E4" s="13"/>
      <c r="F4" s="49"/>
    </row>
    <row r="5" spans="1:7" ht="14.25" x14ac:dyDescent="0.2">
      <c r="A5" s="127" t="s">
        <v>2</v>
      </c>
      <c r="B5" s="128"/>
      <c r="C5" s="128"/>
      <c r="D5" s="129"/>
      <c r="E5" s="14"/>
      <c r="F5" s="50"/>
    </row>
    <row r="6" spans="1:7" s="9" customFormat="1" ht="14.25" x14ac:dyDescent="0.2">
      <c r="A6" s="113" t="s">
        <v>67</v>
      </c>
      <c r="B6" s="113"/>
      <c r="C6" s="113"/>
      <c r="D6" s="114"/>
      <c r="E6" s="114"/>
      <c r="F6" s="115"/>
    </row>
    <row r="7" spans="1:7" x14ac:dyDescent="0.2">
      <c r="A7" s="20" t="s">
        <v>19</v>
      </c>
      <c r="B7" s="20" t="s">
        <v>29</v>
      </c>
      <c r="C7" s="26">
        <f>60000*1.35</f>
        <v>81000</v>
      </c>
      <c r="D7" s="2"/>
      <c r="E7" s="46"/>
      <c r="F7" s="51"/>
    </row>
    <row r="8" spans="1:7" x14ac:dyDescent="0.2">
      <c r="A8" s="21" t="s">
        <v>16</v>
      </c>
      <c r="B8" s="21" t="s">
        <v>90</v>
      </c>
      <c r="C8" s="27">
        <v>72900</v>
      </c>
      <c r="D8" s="2"/>
      <c r="E8" s="47"/>
      <c r="F8" s="51"/>
    </row>
    <row r="9" spans="1:7" x14ac:dyDescent="0.2">
      <c r="A9" s="2"/>
      <c r="B9" s="21"/>
      <c r="C9" s="2"/>
      <c r="D9" s="93">
        <f>SUM(C7:C8)</f>
        <v>153900</v>
      </c>
      <c r="E9" s="47"/>
      <c r="F9" s="51"/>
    </row>
    <row r="10" spans="1:7" x14ac:dyDescent="0.2">
      <c r="A10" s="116" t="s">
        <v>72</v>
      </c>
      <c r="B10" s="21"/>
      <c r="C10" s="2"/>
      <c r="D10" s="93"/>
      <c r="E10" s="47"/>
      <c r="F10" s="51"/>
    </row>
    <row r="11" spans="1:7" ht="24.95" customHeight="1" x14ac:dyDescent="0.2">
      <c r="A11" s="21" t="s">
        <v>69</v>
      </c>
      <c r="B11" s="21" t="s">
        <v>33</v>
      </c>
      <c r="C11" s="27">
        <v>15600</v>
      </c>
      <c r="D11" s="2"/>
      <c r="E11" s="47"/>
      <c r="F11" s="51"/>
    </row>
    <row r="12" spans="1:7" x14ac:dyDescent="0.2">
      <c r="A12" s="21" t="s">
        <v>70</v>
      </c>
      <c r="B12" s="21" t="s">
        <v>30</v>
      </c>
      <c r="C12" s="27">
        <f>10*52*60</f>
        <v>31200</v>
      </c>
      <c r="D12" s="2"/>
      <c r="E12" s="47"/>
      <c r="F12" s="51"/>
    </row>
    <row r="13" spans="1:7" x14ac:dyDescent="0.2">
      <c r="A13" s="21" t="s">
        <v>71</v>
      </c>
      <c r="B13" s="21" t="s">
        <v>31</v>
      </c>
      <c r="C13" s="27">
        <f>12*12*110</f>
        <v>15840</v>
      </c>
      <c r="D13" s="2"/>
      <c r="E13" s="47"/>
      <c r="F13" s="51"/>
    </row>
    <row r="14" spans="1:7" x14ac:dyDescent="0.2">
      <c r="A14" s="110"/>
      <c r="B14" s="21"/>
      <c r="C14" s="27"/>
      <c r="D14" s="93">
        <f>SUM(C11:C13)</f>
        <v>62640</v>
      </c>
      <c r="E14" s="47"/>
      <c r="F14" s="51"/>
    </row>
    <row r="15" spans="1:7" x14ac:dyDescent="0.2">
      <c r="A15" s="117" t="s">
        <v>32</v>
      </c>
      <c r="B15" s="21"/>
      <c r="C15" s="27"/>
      <c r="D15" s="93"/>
      <c r="E15" s="47"/>
      <c r="F15" s="51"/>
    </row>
    <row r="16" spans="1:7" ht="12.95" customHeight="1" x14ac:dyDescent="0.2">
      <c r="A16" s="143" t="s">
        <v>68</v>
      </c>
      <c r="B16" s="21" t="s">
        <v>86</v>
      </c>
      <c r="C16" s="2"/>
      <c r="D16" s="2"/>
      <c r="E16" s="47"/>
      <c r="F16" s="51"/>
    </row>
    <row r="17" spans="1:7" x14ac:dyDescent="0.2">
      <c r="A17" s="144"/>
      <c r="B17" s="21" t="s">
        <v>87</v>
      </c>
      <c r="C17" s="93"/>
      <c r="D17" s="27"/>
      <c r="E17" s="47"/>
      <c r="F17" s="51"/>
    </row>
    <row r="18" spans="1:7" x14ac:dyDescent="0.2">
      <c r="A18" s="144"/>
      <c r="B18" s="21" t="s">
        <v>88</v>
      </c>
      <c r="C18" s="93"/>
      <c r="D18" s="27"/>
      <c r="E18" s="47"/>
      <c r="F18" s="51"/>
    </row>
    <row r="19" spans="1:7" x14ac:dyDescent="0.2">
      <c r="A19" s="145"/>
      <c r="B19" s="21"/>
      <c r="C19" s="93"/>
      <c r="D19" s="27">
        <v>40977</v>
      </c>
      <c r="E19" s="47"/>
      <c r="F19" s="51"/>
    </row>
    <row r="20" spans="1:7" ht="15" x14ac:dyDescent="0.2">
      <c r="A20" s="84"/>
      <c r="B20" s="22" t="s">
        <v>27</v>
      </c>
      <c r="C20" s="94"/>
      <c r="D20" s="24"/>
      <c r="E20" s="43"/>
      <c r="F20" s="37">
        <f>SUM(D7:D19)</f>
        <v>257517</v>
      </c>
    </row>
    <row r="21" spans="1:7" s="9" customFormat="1" ht="15" x14ac:dyDescent="0.2">
      <c r="A21" s="85"/>
      <c r="B21" s="18"/>
      <c r="C21" s="95"/>
      <c r="D21" s="43"/>
      <c r="E21" s="43"/>
      <c r="F21" s="52"/>
    </row>
    <row r="22" spans="1:7" ht="14.25" x14ac:dyDescent="0.2">
      <c r="A22" s="130" t="s">
        <v>41</v>
      </c>
      <c r="B22" s="131"/>
      <c r="C22" s="131"/>
      <c r="D22" s="132"/>
      <c r="E22" s="14"/>
      <c r="F22" s="50"/>
    </row>
    <row r="23" spans="1:7" ht="14.25" x14ac:dyDescent="0.2">
      <c r="A23" s="134" t="s">
        <v>17</v>
      </c>
      <c r="B23" s="60" t="s">
        <v>39</v>
      </c>
      <c r="C23" s="96">
        <v>9000</v>
      </c>
      <c r="D23" s="24"/>
      <c r="E23" s="14"/>
      <c r="F23" s="50"/>
    </row>
    <row r="24" spans="1:7" ht="14.25" x14ac:dyDescent="0.2">
      <c r="A24" s="135"/>
      <c r="B24" s="60" t="s">
        <v>40</v>
      </c>
      <c r="C24" s="96">
        <v>4400</v>
      </c>
      <c r="D24" s="24"/>
      <c r="E24" s="14"/>
      <c r="F24" s="50"/>
    </row>
    <row r="25" spans="1:7" ht="25.5" x14ac:dyDescent="0.2">
      <c r="A25" s="135"/>
      <c r="B25" s="63" t="s">
        <v>45</v>
      </c>
      <c r="C25" s="96">
        <v>4350</v>
      </c>
      <c r="D25" s="24"/>
      <c r="E25" s="14"/>
      <c r="F25" s="50"/>
    </row>
    <row r="26" spans="1:7" ht="14.25" x14ac:dyDescent="0.2">
      <c r="A26" s="135"/>
      <c r="B26" s="60" t="s">
        <v>44</v>
      </c>
      <c r="C26" s="96">
        <v>1800</v>
      </c>
      <c r="D26" s="24"/>
      <c r="E26" s="14"/>
      <c r="F26" s="50"/>
    </row>
    <row r="27" spans="1:7" ht="14.25" x14ac:dyDescent="0.2">
      <c r="A27" s="135"/>
      <c r="B27" s="60" t="s">
        <v>55</v>
      </c>
      <c r="C27" s="96">
        <v>600</v>
      </c>
      <c r="D27" s="24"/>
      <c r="E27" s="14"/>
      <c r="F27" s="50"/>
    </row>
    <row r="28" spans="1:7" ht="14.25" x14ac:dyDescent="0.2">
      <c r="A28" s="135"/>
      <c r="B28" s="60" t="s">
        <v>89</v>
      </c>
      <c r="C28" s="96">
        <v>250</v>
      </c>
      <c r="D28" s="24"/>
      <c r="E28" s="14"/>
      <c r="F28" s="50"/>
    </row>
    <row r="29" spans="1:7" ht="14.1" customHeight="1" x14ac:dyDescent="0.2">
      <c r="A29" s="135"/>
      <c r="B29" s="58" t="s">
        <v>63</v>
      </c>
      <c r="C29" s="96">
        <v>2000</v>
      </c>
      <c r="D29" s="24"/>
      <c r="E29" s="14"/>
      <c r="F29" s="50"/>
    </row>
    <row r="30" spans="1:7" x14ac:dyDescent="0.2">
      <c r="A30" s="136"/>
      <c r="B30" s="2"/>
      <c r="D30" s="62">
        <f>SUM(C23:C29)</f>
        <v>22400</v>
      </c>
      <c r="E30" s="28"/>
      <c r="F30" s="53"/>
      <c r="G30" s="24"/>
    </row>
    <row r="31" spans="1:7" ht="14.1" customHeight="1" x14ac:dyDescent="0.2">
      <c r="A31" s="140" t="s">
        <v>4</v>
      </c>
      <c r="B31" s="69" t="s">
        <v>58</v>
      </c>
      <c r="C31" s="103">
        <v>2800</v>
      </c>
      <c r="D31" s="62"/>
      <c r="E31" s="28"/>
      <c r="F31" s="53"/>
      <c r="G31" s="24"/>
    </row>
    <row r="32" spans="1:7" x14ac:dyDescent="0.2">
      <c r="A32" s="141"/>
      <c r="B32" s="69" t="s">
        <v>56</v>
      </c>
      <c r="C32" s="103">
        <v>400</v>
      </c>
      <c r="D32" s="62"/>
      <c r="E32" s="28"/>
      <c r="F32" s="53"/>
      <c r="G32" s="24"/>
    </row>
    <row r="33" spans="1:7" x14ac:dyDescent="0.2">
      <c r="A33" s="141"/>
      <c r="B33" s="69" t="s">
        <v>57</v>
      </c>
      <c r="C33" s="103">
        <v>1200</v>
      </c>
      <c r="D33" s="62"/>
      <c r="E33" s="28"/>
      <c r="F33" s="53"/>
      <c r="G33" s="24"/>
    </row>
    <row r="34" spans="1:7" x14ac:dyDescent="0.2">
      <c r="A34" s="141"/>
      <c r="B34" s="20" t="s">
        <v>59</v>
      </c>
      <c r="C34" s="92">
        <v>350</v>
      </c>
      <c r="D34" s="62"/>
      <c r="E34" s="28"/>
      <c r="F34" s="53"/>
      <c r="G34" s="24"/>
    </row>
    <row r="35" spans="1:7" x14ac:dyDescent="0.2">
      <c r="A35" s="142"/>
      <c r="B35" s="2"/>
      <c r="C35" s="2"/>
      <c r="D35" s="106">
        <f>SUM(C31:C34)</f>
        <v>4750</v>
      </c>
      <c r="E35" s="25"/>
      <c r="F35" s="53"/>
      <c r="G35" s="24"/>
    </row>
    <row r="36" spans="1:7" ht="25.5" x14ac:dyDescent="0.2">
      <c r="A36" s="20" t="s">
        <v>5</v>
      </c>
      <c r="B36" s="20" t="s">
        <v>28</v>
      </c>
      <c r="C36" s="92"/>
      <c r="D36" s="61">
        <v>2200</v>
      </c>
      <c r="E36" s="25"/>
      <c r="F36" s="53"/>
      <c r="G36" s="24"/>
    </row>
    <row r="37" spans="1:7" ht="15" x14ac:dyDescent="0.2">
      <c r="A37" s="125" t="s">
        <v>6</v>
      </c>
      <c r="B37" s="126"/>
      <c r="C37" s="97"/>
      <c r="D37" s="24"/>
      <c r="E37" s="45"/>
      <c r="F37" s="36">
        <f>SUM(D30:D36)</f>
        <v>29350</v>
      </c>
      <c r="G37" s="24"/>
    </row>
    <row r="38" spans="1:7" s="9" customFormat="1" ht="15" x14ac:dyDescent="0.2">
      <c r="A38" s="86"/>
      <c r="B38" s="44"/>
      <c r="C38" s="98"/>
      <c r="D38" s="45"/>
      <c r="E38" s="45"/>
      <c r="F38" s="54"/>
      <c r="G38" s="30"/>
    </row>
    <row r="39" spans="1:7" ht="14.25" x14ac:dyDescent="0.2">
      <c r="A39" s="127" t="s">
        <v>7</v>
      </c>
      <c r="B39" s="128"/>
      <c r="C39" s="128"/>
      <c r="D39" s="133"/>
      <c r="E39" s="14"/>
      <c r="F39" s="50"/>
    </row>
    <row r="40" spans="1:7" ht="14.25" x14ac:dyDescent="0.2">
      <c r="A40" s="137" t="s">
        <v>46</v>
      </c>
      <c r="B40" s="71" t="s">
        <v>47</v>
      </c>
      <c r="C40" s="72"/>
      <c r="D40" s="76"/>
      <c r="E40" s="64"/>
      <c r="F40" s="65"/>
      <c r="G40" s="66"/>
    </row>
    <row r="41" spans="1:7" ht="14.25" x14ac:dyDescent="0.2">
      <c r="A41" s="138"/>
      <c r="B41" s="67" t="s">
        <v>48</v>
      </c>
      <c r="C41" s="72"/>
      <c r="D41" s="76"/>
      <c r="E41" s="64"/>
      <c r="F41" s="65"/>
      <c r="G41" s="66"/>
    </row>
    <row r="42" spans="1:7" ht="14.25" x14ac:dyDescent="0.2">
      <c r="A42" s="138"/>
      <c r="B42" s="72" t="s">
        <v>73</v>
      </c>
      <c r="C42" s="72">
        <v>1150</v>
      </c>
      <c r="D42" s="76"/>
      <c r="E42" s="64"/>
      <c r="F42" s="65"/>
      <c r="G42" s="66"/>
    </row>
    <row r="43" spans="1:7" ht="14.25" x14ac:dyDescent="0.2">
      <c r="A43" s="138"/>
      <c r="B43" s="73" t="s">
        <v>83</v>
      </c>
      <c r="C43" s="72">
        <v>2850</v>
      </c>
      <c r="D43" s="76"/>
      <c r="E43" s="64"/>
      <c r="F43" s="65"/>
      <c r="G43" s="66"/>
    </row>
    <row r="44" spans="1:7" ht="14.25" x14ac:dyDescent="0.2">
      <c r="A44" s="138"/>
      <c r="B44" s="73" t="s">
        <v>75</v>
      </c>
      <c r="C44" s="72">
        <v>2040</v>
      </c>
      <c r="D44" s="76"/>
      <c r="E44" s="64"/>
      <c r="F44" s="65"/>
      <c r="G44" s="66"/>
    </row>
    <row r="45" spans="1:7" ht="14.25" x14ac:dyDescent="0.2">
      <c r="A45" s="138"/>
      <c r="B45" s="67" t="s">
        <v>51</v>
      </c>
      <c r="D45" s="76"/>
      <c r="E45" s="64"/>
      <c r="F45" s="65"/>
      <c r="G45" s="66"/>
    </row>
    <row r="46" spans="1:7" ht="14.25" x14ac:dyDescent="0.2">
      <c r="A46" s="138"/>
      <c r="B46" s="72" t="s">
        <v>74</v>
      </c>
      <c r="C46" s="72">
        <v>2990</v>
      </c>
      <c r="D46" s="76"/>
      <c r="E46" s="64"/>
      <c r="F46" s="65"/>
      <c r="G46" s="66"/>
    </row>
    <row r="47" spans="1:7" ht="14.25" x14ac:dyDescent="0.2">
      <c r="A47" s="138"/>
      <c r="B47" s="73" t="s">
        <v>77</v>
      </c>
      <c r="C47" s="106">
        <v>2138</v>
      </c>
      <c r="D47" s="76"/>
      <c r="E47" s="64"/>
      <c r="F47" s="65"/>
      <c r="G47" s="66"/>
    </row>
    <row r="48" spans="1:7" ht="14.25" x14ac:dyDescent="0.2">
      <c r="A48" s="138"/>
      <c r="B48" s="73" t="s">
        <v>84</v>
      </c>
      <c r="C48" s="106">
        <v>2295</v>
      </c>
      <c r="D48" s="76"/>
      <c r="E48" s="64"/>
      <c r="F48" s="65"/>
      <c r="G48" s="66"/>
    </row>
    <row r="49" spans="1:7" ht="14.25" x14ac:dyDescent="0.2">
      <c r="A49" s="138"/>
      <c r="B49" s="109" t="s">
        <v>64</v>
      </c>
      <c r="C49" s="106"/>
      <c r="D49" s="76"/>
      <c r="E49" s="64"/>
      <c r="F49" s="65"/>
      <c r="G49" s="66"/>
    </row>
    <row r="50" spans="1:7" ht="14.25" x14ac:dyDescent="0.2">
      <c r="A50" s="138"/>
      <c r="B50" s="73" t="s">
        <v>73</v>
      </c>
      <c r="C50" s="106">
        <v>1150</v>
      </c>
      <c r="D50" s="76"/>
      <c r="E50" s="64"/>
      <c r="F50" s="65"/>
      <c r="G50" s="66"/>
    </row>
    <row r="51" spans="1:7" ht="14.25" x14ac:dyDescent="0.2">
      <c r="A51" s="138"/>
      <c r="B51" s="73" t="s">
        <v>65</v>
      </c>
      <c r="C51" s="106">
        <v>200</v>
      </c>
      <c r="D51" s="76"/>
      <c r="E51" s="64"/>
      <c r="F51" s="65"/>
      <c r="G51" s="66"/>
    </row>
    <row r="52" spans="1:7" ht="14.25" x14ac:dyDescent="0.2">
      <c r="A52" s="138"/>
      <c r="B52" s="1" t="s">
        <v>49</v>
      </c>
      <c r="C52" s="106"/>
      <c r="D52" s="76"/>
      <c r="E52" s="64"/>
      <c r="F52" s="65"/>
      <c r="G52" s="66"/>
    </row>
    <row r="53" spans="1:7" ht="25.5" x14ac:dyDescent="0.2">
      <c r="A53" s="138"/>
      <c r="B53" s="70" t="s">
        <v>82</v>
      </c>
      <c r="C53" s="72">
        <v>1600</v>
      </c>
      <c r="D53" s="76"/>
      <c r="E53" s="64"/>
      <c r="F53" s="65"/>
      <c r="G53" s="66"/>
    </row>
    <row r="54" spans="1:7" ht="14.25" x14ac:dyDescent="0.2">
      <c r="A54" s="138"/>
      <c r="B54" s="70" t="s">
        <v>85</v>
      </c>
      <c r="C54" s="72">
        <v>173</v>
      </c>
      <c r="D54" s="76"/>
      <c r="E54" s="64"/>
      <c r="F54" s="65"/>
      <c r="G54" s="66"/>
    </row>
    <row r="55" spans="1:7" ht="14.25" x14ac:dyDescent="0.2">
      <c r="A55" s="138"/>
      <c r="B55" s="70" t="s">
        <v>50</v>
      </c>
      <c r="C55" s="72">
        <v>115</v>
      </c>
      <c r="D55" s="76"/>
      <c r="E55" s="64"/>
      <c r="F55" s="65"/>
      <c r="G55" s="66"/>
    </row>
    <row r="56" spans="1:7" ht="14.25" x14ac:dyDescent="0.2">
      <c r="A56" s="138"/>
      <c r="B56" s="70" t="s">
        <v>79</v>
      </c>
      <c r="C56" s="72">
        <v>1600</v>
      </c>
      <c r="D56" s="76"/>
      <c r="E56" s="64"/>
      <c r="F56" s="65"/>
      <c r="G56" s="66"/>
    </row>
    <row r="57" spans="1:7" ht="14.25" x14ac:dyDescent="0.2">
      <c r="A57" s="138"/>
      <c r="B57" s="70" t="s">
        <v>80</v>
      </c>
      <c r="C57" s="72">
        <v>816</v>
      </c>
      <c r="D57" s="76"/>
      <c r="E57" s="64"/>
      <c r="F57" s="65"/>
      <c r="G57" s="66"/>
    </row>
    <row r="58" spans="1:7" ht="25.5" x14ac:dyDescent="0.2">
      <c r="A58" s="138"/>
      <c r="B58" s="70" t="s">
        <v>81</v>
      </c>
      <c r="C58" s="72">
        <v>1320</v>
      </c>
      <c r="D58" s="76"/>
      <c r="E58" s="64"/>
      <c r="F58" s="65"/>
      <c r="G58" s="66"/>
    </row>
    <row r="59" spans="1:7" ht="14.25" x14ac:dyDescent="0.2">
      <c r="A59" s="139"/>
      <c r="B59" s="68"/>
      <c r="C59" s="106"/>
      <c r="D59" s="76">
        <f>SUM(C41:C58)</f>
        <v>20437</v>
      </c>
      <c r="E59" s="64"/>
      <c r="F59" s="65"/>
      <c r="G59" s="66"/>
    </row>
    <row r="60" spans="1:7" ht="12.95" customHeight="1" x14ac:dyDescent="0.2">
      <c r="A60" s="134" t="s">
        <v>22</v>
      </c>
      <c r="B60" s="107" t="s">
        <v>61</v>
      </c>
      <c r="C60" s="106"/>
      <c r="D60" s="76"/>
      <c r="E60" s="64"/>
      <c r="F60" s="65"/>
      <c r="G60" s="66"/>
    </row>
    <row r="61" spans="1:7" ht="14.25" x14ac:dyDescent="0.2">
      <c r="A61" s="135"/>
      <c r="B61" s="68" t="s">
        <v>52</v>
      </c>
      <c r="C61" s="106">
        <v>9600</v>
      </c>
      <c r="D61" s="76"/>
      <c r="E61" s="64"/>
      <c r="F61" s="65"/>
      <c r="G61" s="66"/>
    </row>
    <row r="62" spans="1:7" ht="14.25" x14ac:dyDescent="0.2">
      <c r="A62" s="135"/>
      <c r="B62" s="68" t="s">
        <v>78</v>
      </c>
      <c r="C62" s="106">
        <v>4560</v>
      </c>
      <c r="D62" s="76"/>
      <c r="E62" s="64"/>
      <c r="F62" s="65"/>
      <c r="G62" s="66"/>
    </row>
    <row r="63" spans="1:7" ht="14.25" x14ac:dyDescent="0.2">
      <c r="A63" s="135"/>
      <c r="B63" s="68" t="s">
        <v>76</v>
      </c>
      <c r="C63" s="106">
        <v>3672</v>
      </c>
      <c r="D63" s="76"/>
      <c r="E63" s="64"/>
      <c r="F63" s="65"/>
      <c r="G63" s="66"/>
    </row>
    <row r="64" spans="1:7" ht="14.25" x14ac:dyDescent="0.2">
      <c r="A64" s="135"/>
      <c r="B64" s="58" t="s">
        <v>54</v>
      </c>
      <c r="C64" s="106">
        <v>1200</v>
      </c>
      <c r="D64" s="76"/>
      <c r="E64" s="64"/>
      <c r="F64" s="65"/>
      <c r="G64" s="66"/>
    </row>
    <row r="65" spans="1:8" ht="14.25" x14ac:dyDescent="0.2">
      <c r="A65" s="135"/>
      <c r="B65" s="68" t="s">
        <v>53</v>
      </c>
      <c r="C65" s="106">
        <v>1500</v>
      </c>
      <c r="D65" s="76"/>
      <c r="E65" s="64"/>
      <c r="F65" s="65"/>
      <c r="G65" s="66"/>
    </row>
    <row r="66" spans="1:8" x14ac:dyDescent="0.2">
      <c r="A66" s="136"/>
      <c r="B66" s="2"/>
      <c r="D66" s="77">
        <f>SUM(C61:C65)</f>
        <v>20532</v>
      </c>
      <c r="E66" s="25"/>
      <c r="F66" s="54"/>
      <c r="G66" s="30"/>
      <c r="H66" s="9"/>
    </row>
    <row r="67" spans="1:8" ht="15" x14ac:dyDescent="0.2">
      <c r="A67" s="125" t="s">
        <v>14</v>
      </c>
      <c r="B67" s="126"/>
      <c r="C67" s="97"/>
      <c r="D67" s="108"/>
      <c r="E67" s="45"/>
      <c r="F67" s="111">
        <f>SUM(D45:D66)</f>
        <v>40969</v>
      </c>
      <c r="G67" s="24"/>
    </row>
    <row r="68" spans="1:8" s="9" customFormat="1" ht="15" x14ac:dyDescent="0.2">
      <c r="A68" s="86"/>
      <c r="B68" s="44"/>
      <c r="C68" s="98"/>
      <c r="D68" s="45"/>
      <c r="E68" s="45"/>
      <c r="F68" s="54"/>
      <c r="G68" s="30"/>
    </row>
    <row r="69" spans="1:8" ht="14.25" x14ac:dyDescent="0.2">
      <c r="A69" s="118" t="s">
        <v>23</v>
      </c>
      <c r="B69" s="119"/>
      <c r="C69" s="119"/>
      <c r="D69" s="120"/>
      <c r="E69" s="14"/>
      <c r="F69" s="50"/>
    </row>
    <row r="70" spans="1:8" s="4" customFormat="1" ht="25.5" x14ac:dyDescent="0.2">
      <c r="A70" s="21" t="s">
        <v>13</v>
      </c>
      <c r="B70" s="20" t="s">
        <v>42</v>
      </c>
      <c r="C70" s="92"/>
      <c r="D70" s="26">
        <v>1092</v>
      </c>
      <c r="E70" s="25"/>
      <c r="F70" s="55"/>
      <c r="G70" s="29"/>
      <c r="H70" s="29"/>
    </row>
    <row r="71" spans="1:8" s="4" customFormat="1" x14ac:dyDescent="0.2">
      <c r="A71" s="21" t="s">
        <v>8</v>
      </c>
      <c r="B71" s="20" t="s">
        <v>15</v>
      </c>
      <c r="C71" s="92"/>
      <c r="D71" s="27">
        <v>0</v>
      </c>
      <c r="E71" s="28"/>
      <c r="F71" s="55"/>
      <c r="G71" s="29"/>
      <c r="H71" s="29"/>
    </row>
    <row r="72" spans="1:8" s="4" customFormat="1" ht="25.5" x14ac:dyDescent="0.2">
      <c r="A72" s="87" t="s">
        <v>9</v>
      </c>
      <c r="B72" s="20" t="s">
        <v>43</v>
      </c>
      <c r="C72" s="33"/>
      <c r="D72" s="26">
        <v>1628</v>
      </c>
      <c r="E72" s="25"/>
      <c r="F72" s="55"/>
      <c r="G72" s="29"/>
      <c r="H72" s="29"/>
    </row>
    <row r="73" spans="1:8" s="4" customFormat="1" ht="25.5" x14ac:dyDescent="0.2">
      <c r="A73" s="21" t="s">
        <v>10</v>
      </c>
      <c r="B73" s="20" t="s">
        <v>36</v>
      </c>
      <c r="C73" s="92"/>
      <c r="D73" s="26">
        <v>250</v>
      </c>
      <c r="E73" s="25"/>
      <c r="F73" s="55"/>
      <c r="G73" s="29"/>
      <c r="H73" s="29"/>
    </row>
    <row r="74" spans="1:8" s="4" customFormat="1" ht="27" customHeight="1" x14ac:dyDescent="0.2">
      <c r="A74" s="21" t="s">
        <v>11</v>
      </c>
      <c r="B74" s="20" t="s">
        <v>62</v>
      </c>
      <c r="C74" s="92"/>
      <c r="D74" s="26">
        <v>1054</v>
      </c>
      <c r="E74" s="25"/>
      <c r="F74" s="55"/>
      <c r="G74" s="29"/>
      <c r="H74" s="29"/>
    </row>
    <row r="75" spans="1:8" s="4" customFormat="1" ht="12.95" customHeight="1" x14ac:dyDescent="0.2">
      <c r="A75" s="21" t="s">
        <v>12</v>
      </c>
      <c r="B75" s="20" t="s">
        <v>20</v>
      </c>
      <c r="C75" s="92"/>
      <c r="D75" s="26">
        <v>150</v>
      </c>
      <c r="E75" s="25"/>
      <c r="F75" s="55"/>
      <c r="G75" s="29"/>
      <c r="H75" s="29"/>
    </row>
    <row r="76" spans="1:8" ht="15" x14ac:dyDescent="0.2">
      <c r="A76" s="125" t="s">
        <v>26</v>
      </c>
      <c r="B76" s="126"/>
      <c r="C76" s="97"/>
      <c r="D76" s="24"/>
      <c r="E76" s="45"/>
      <c r="F76" s="36">
        <f>SUM(D70:D75)</f>
        <v>4174</v>
      </c>
      <c r="G76" s="24"/>
      <c r="H76" s="24"/>
    </row>
    <row r="77" spans="1:8" s="9" customFormat="1" ht="14.25" x14ac:dyDescent="0.2">
      <c r="A77" s="88"/>
      <c r="B77" s="10"/>
      <c r="C77" s="91"/>
      <c r="D77" s="78"/>
      <c r="E77" s="11"/>
      <c r="F77" s="49"/>
    </row>
    <row r="78" spans="1:8" x14ac:dyDescent="0.2">
      <c r="A78" s="118" t="s">
        <v>24</v>
      </c>
      <c r="B78" s="119"/>
      <c r="C78" s="119"/>
      <c r="D78" s="120"/>
      <c r="E78" s="48"/>
      <c r="F78" s="56"/>
    </row>
    <row r="79" spans="1:8" ht="38.25" x14ac:dyDescent="0.2">
      <c r="A79" s="58" t="s">
        <v>35</v>
      </c>
      <c r="B79" s="58" t="s">
        <v>34</v>
      </c>
      <c r="C79" s="99"/>
      <c r="D79" s="59">
        <v>130000</v>
      </c>
      <c r="E79" s="25"/>
      <c r="F79" s="54"/>
      <c r="G79" s="9"/>
      <c r="H79" s="9"/>
    </row>
    <row r="80" spans="1:8" x14ac:dyDescent="0.2">
      <c r="A80" s="58" t="s">
        <v>38</v>
      </c>
      <c r="B80" s="58" t="s">
        <v>37</v>
      </c>
      <c r="C80" s="99"/>
      <c r="D80" s="59">
        <v>15000</v>
      </c>
      <c r="E80" s="25"/>
      <c r="F80" s="54"/>
      <c r="G80" s="9"/>
      <c r="H80" s="9"/>
    </row>
    <row r="81" spans="1:8" ht="51" x14ac:dyDescent="0.2">
      <c r="A81" s="58" t="s">
        <v>1</v>
      </c>
      <c r="B81" s="58" t="s">
        <v>66</v>
      </c>
      <c r="C81" s="99"/>
      <c r="D81" s="59">
        <v>4210</v>
      </c>
      <c r="E81" s="25"/>
      <c r="F81" s="54"/>
      <c r="G81" s="9"/>
      <c r="H81" s="9"/>
    </row>
    <row r="82" spans="1:8" ht="15" x14ac:dyDescent="0.2">
      <c r="A82" s="84"/>
      <c r="B82" s="17" t="s">
        <v>25</v>
      </c>
      <c r="C82" s="100"/>
      <c r="D82" s="24"/>
      <c r="E82" s="45"/>
      <c r="F82" s="38">
        <f>SUM(D79:D81)</f>
        <v>149210</v>
      </c>
    </row>
    <row r="83" spans="1:8" s="9" customFormat="1" ht="14.25" x14ac:dyDescent="0.2">
      <c r="A83" s="89"/>
      <c r="B83" s="23"/>
      <c r="C83" s="101"/>
      <c r="D83" s="79"/>
      <c r="E83" s="15"/>
    </row>
    <row r="84" spans="1:8" ht="16.5" x14ac:dyDescent="0.25">
      <c r="A84" s="90" t="s">
        <v>21</v>
      </c>
      <c r="B84" s="40"/>
      <c r="C84" s="102"/>
      <c r="D84" s="41"/>
      <c r="E84" s="42"/>
      <c r="F84" s="112">
        <f>SUM(F7:F82)</f>
        <v>481220</v>
      </c>
      <c r="G84" s="24"/>
    </row>
    <row r="85" spans="1:8" x14ac:dyDescent="0.2">
      <c r="A85" s="16"/>
      <c r="B85" s="16"/>
      <c r="D85" s="31"/>
      <c r="E85" s="32"/>
      <c r="F85" s="57"/>
      <c r="G85" s="24"/>
    </row>
  </sheetData>
  <mergeCells count="15">
    <mergeCell ref="A78:D78"/>
    <mergeCell ref="D2:F2"/>
    <mergeCell ref="A1:F1"/>
    <mergeCell ref="A76:B76"/>
    <mergeCell ref="A5:D5"/>
    <mergeCell ref="A22:D22"/>
    <mergeCell ref="A37:B37"/>
    <mergeCell ref="A39:D39"/>
    <mergeCell ref="A67:B67"/>
    <mergeCell ref="A69:D69"/>
    <mergeCell ref="A23:A30"/>
    <mergeCell ref="A40:A59"/>
    <mergeCell ref="A60:A66"/>
    <mergeCell ref="A31:A35"/>
    <mergeCell ref="A16:A19"/>
  </mergeCells>
  <phoneticPr fontId="16" type="noConversion"/>
  <pageMargins left="0.2" right="0.2" top="0.75" bottom="0.25" header="0.3" footer="0.3"/>
  <pageSetup scale="71" fitToHeight="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ColWidth="8.85546875" defaultRowHeight="15" x14ac:dyDescent="0.25"/>
  <sheetData/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Desktop</dc:creator>
  <cp:lastModifiedBy>Denise Neunaber</cp:lastModifiedBy>
  <cp:lastPrinted>2015-03-13T14:34:25Z</cp:lastPrinted>
  <dcterms:created xsi:type="dcterms:W3CDTF">2014-05-12T21:38:23Z</dcterms:created>
  <dcterms:modified xsi:type="dcterms:W3CDTF">2015-03-20T15:06:40Z</dcterms:modified>
</cp:coreProperties>
</file>